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85" activeTab="1"/>
  </bookViews>
  <sheets>
    <sheet name="NOTA 11-ok" sheetId="1" r:id="rId1"/>
    <sheet name="NOTA 5-ANEXA-ok" sheetId="2" r:id="rId2"/>
    <sheet name="NOTA 9-OK" sheetId="3" r:id="rId3"/>
    <sheet name="NOTA 12-OK" sheetId="4" r:id="rId4"/>
  </sheets>
  <definedNames/>
  <calcPr fullCalcOnLoad="1"/>
</workbook>
</file>

<file path=xl/sharedStrings.xml><?xml version="1.0" encoding="utf-8"?>
<sst xmlns="http://schemas.openxmlformats.org/spreadsheetml/2006/main" count="167" uniqueCount="151">
  <si>
    <t>Nr. crt.</t>
  </si>
  <si>
    <t>A</t>
  </si>
  <si>
    <t xml:space="preserve"> </t>
  </si>
  <si>
    <t>nr. rand</t>
  </si>
  <si>
    <t>valori</t>
  </si>
  <si>
    <t>Fluxuri de numerar - total</t>
  </si>
  <si>
    <t>Numerar la inceputul perioadei</t>
  </si>
  <si>
    <t>Numerar la finele perioadei</t>
  </si>
  <si>
    <t>Indicatorul</t>
  </si>
  <si>
    <t>Mod de calcul</t>
  </si>
  <si>
    <t>U.M.</t>
  </si>
  <si>
    <t>Valoare</t>
  </si>
  <si>
    <t>Indicatori de lichiditate</t>
  </si>
  <si>
    <t xml:space="preserve"> - indicatorul lichiditatii curente</t>
  </si>
  <si>
    <t>Active curente/datorii curente</t>
  </si>
  <si>
    <t xml:space="preserve"> - indicatorul lichiditatii imediate</t>
  </si>
  <si>
    <t>(active curente - stocuri)/datorii curente</t>
  </si>
  <si>
    <t>Indicatori de risc</t>
  </si>
  <si>
    <t xml:space="preserve"> - indicatorul gradului de indatorare</t>
  </si>
  <si>
    <t>(capital imprumutat/capital propriu)*100</t>
  </si>
  <si>
    <t>%</t>
  </si>
  <si>
    <t xml:space="preserve"> - indicatorul privind acoperirea dobanzilor</t>
  </si>
  <si>
    <t>profit inaintea platii dobanzii si impozitului pe profit/cheltuieli cu dobanda</t>
  </si>
  <si>
    <t xml:space="preserve"> Indicatori de activitate (indicatori de gestiune)</t>
  </si>
  <si>
    <t xml:space="preserve"> - numar de zile de stocare materii prime, materiale</t>
  </si>
  <si>
    <t>(stoc mediu/costul consumului)*365</t>
  </si>
  <si>
    <t>zile</t>
  </si>
  <si>
    <t xml:space="preserve"> - numar de zile de stocare produse finite</t>
  </si>
  <si>
    <t>(stoc mediu/costul vanzarilor)*365</t>
  </si>
  <si>
    <t xml:space="preserve"> - viteza de rotatie a debitelor-clienti</t>
  </si>
  <si>
    <t>(sold mediu clienti/cifra de afaceri)*365</t>
  </si>
  <si>
    <t xml:space="preserve"> - viteza de rotatie de creditelor-furnizori</t>
  </si>
  <si>
    <t>(sold mediu furnizori/achizitii de bunuri (fara servicii))*365</t>
  </si>
  <si>
    <t xml:space="preserve"> - viteza de rotatie a activelor imobilizate</t>
  </si>
  <si>
    <t>cifra de afaceri/active imobilizate</t>
  </si>
  <si>
    <t xml:space="preserve"> - viteza de rotatie a activelor totale</t>
  </si>
  <si>
    <t>cifra de afaceri/total active</t>
  </si>
  <si>
    <t>Indicatori de rentabilitate</t>
  </si>
  <si>
    <t xml:space="preserve"> - rentabilitatea capitalului angajat</t>
  </si>
  <si>
    <t>profitul inaintea platii dobanzii si impozitului pe profit/capitalul angajat</t>
  </si>
  <si>
    <t xml:space="preserve"> - marja bruta din vanzari</t>
  </si>
  <si>
    <t>(profitul brut din vanzari/cifra de afaceri)*100</t>
  </si>
  <si>
    <t>Indicatori privind rezultatul pe actiune</t>
  </si>
  <si>
    <t xml:space="preserve"> - rezultatul pe actiune</t>
  </si>
  <si>
    <t>profit net atribuibil actiunilor comune/numar de actiuni comune luate in calcul</t>
  </si>
  <si>
    <t>lei/actiune comuna</t>
  </si>
  <si>
    <t>Creante</t>
  </si>
  <si>
    <t>Termen de lichiditate</t>
  </si>
  <si>
    <t>sub 1 an</t>
  </si>
  <si>
    <t>peste 1 an</t>
  </si>
  <si>
    <t>TOTAL, din care:</t>
  </si>
  <si>
    <t>A. Creante din active imobilizate - total, din care:</t>
  </si>
  <si>
    <t xml:space="preserve"> - alte creante imobilizate</t>
  </si>
  <si>
    <t>B. Creante din active circulante - total din care:</t>
  </si>
  <si>
    <t xml:space="preserve"> - clienti</t>
  </si>
  <si>
    <t xml:space="preserve"> - alte creante in legatura cu personalul</t>
  </si>
  <si>
    <t xml:space="preserve"> - alte creante</t>
  </si>
  <si>
    <t xml:space="preserve"> - debitori diversi</t>
  </si>
  <si>
    <t>C. Cheltuieli inregistrate in avans</t>
  </si>
  <si>
    <t>Datorii</t>
  </si>
  <si>
    <t>Termen de exigibilitate</t>
  </si>
  <si>
    <t>1-5 ani</t>
  </si>
  <si>
    <t>peste 5 ani</t>
  </si>
  <si>
    <t>A. Credite bancare - total, din care:</t>
  </si>
  <si>
    <t xml:space="preserve"> - credite bancare pe termen mediu interne</t>
  </si>
  <si>
    <t xml:space="preserve"> - credite bancare pe termen scurt interne</t>
  </si>
  <si>
    <t>B. Imprumuturi si datorii asimilate</t>
  </si>
  <si>
    <t>C. Dobanzi - total, din care:</t>
  </si>
  <si>
    <t xml:space="preserve"> - aferente creditelor bancare</t>
  </si>
  <si>
    <t xml:space="preserve"> - aferente altor imprumuturi si datorii asimilate</t>
  </si>
  <si>
    <t>D. Datorii fata de parteneri - total, din care:</t>
  </si>
  <si>
    <t xml:space="preserve"> - furnizori de imobilizari</t>
  </si>
  <si>
    <t xml:space="preserve"> - clienti creditori</t>
  </si>
  <si>
    <t xml:space="preserve"> - creditori diversi</t>
  </si>
  <si>
    <t>E. Datorii cu personalul si asigurarile sociale - total, din care:</t>
  </si>
  <si>
    <t xml:space="preserve"> - salarii personal</t>
  </si>
  <si>
    <t xml:space="preserve"> - ajutoare materiale</t>
  </si>
  <si>
    <t xml:space="preserve"> - participarea personalului la profit</t>
  </si>
  <si>
    <t xml:space="preserve"> - alte datorii in legatura cu personalul</t>
  </si>
  <si>
    <t xml:space="preserve"> - majorari si penalizari aferente obligatiilor la asigurarile sociale</t>
  </si>
  <si>
    <t xml:space="preserve"> - impozit pe profit curent</t>
  </si>
  <si>
    <t xml:space="preserve"> - taxa pe valoare adaugata</t>
  </si>
  <si>
    <t xml:space="preserve"> - impozit pe salarii</t>
  </si>
  <si>
    <t>G. Decontari in cadrul grupului - total, din care:</t>
  </si>
  <si>
    <t xml:space="preserve"> - dividende de plata</t>
  </si>
  <si>
    <t xml:space="preserve"> - furnizori</t>
  </si>
  <si>
    <t xml:space="preserve"> - contributia la asigurarile sociale</t>
  </si>
  <si>
    <t xml:space="preserve"> - contributia la fondul de asigurari sociale de sanatate</t>
  </si>
  <si>
    <t xml:space="preserve"> - contributia la fondul de somaj</t>
  </si>
  <si>
    <t>Element al capitalului propriu</t>
  </si>
  <si>
    <t>Sold la 1 ianuarie</t>
  </si>
  <si>
    <t>Cresteri</t>
  </si>
  <si>
    <t>Reduceri</t>
  </si>
  <si>
    <t>Sold la 31 decembrie</t>
  </si>
  <si>
    <t>Total, din care</t>
  </si>
  <si>
    <t>prin transfer</t>
  </si>
  <si>
    <t>Capital subscris</t>
  </si>
  <si>
    <t>Rezerve din reevaluare</t>
  </si>
  <si>
    <t xml:space="preserve">  Sold creditor</t>
  </si>
  <si>
    <t xml:space="preserve">  Sold debitor</t>
  </si>
  <si>
    <t>Rezultatul exercitiului financiar</t>
  </si>
  <si>
    <t xml:space="preserve"> -contributia la fd.asigurari de accidente</t>
  </si>
  <si>
    <t xml:space="preserve"> -comision carti de munca</t>
  </si>
  <si>
    <t xml:space="preserve"> -impozit pe cladiri</t>
  </si>
  <si>
    <t xml:space="preserve"> - tva neexigibil</t>
  </si>
  <si>
    <t xml:space="preserve"> - majorari si penalizari aferente obligatiilor fata de bugetul de stat</t>
  </si>
  <si>
    <t xml:space="preserve"> -impozit teren</t>
  </si>
  <si>
    <t xml:space="preserve"> -taxa mijloace de transport</t>
  </si>
  <si>
    <t xml:space="preserve"> -taxa reclama</t>
  </si>
  <si>
    <t>TOTAL</t>
  </si>
  <si>
    <t xml:space="preserve"> - majorari si penalizari aferente obligatiilor fata de bugetul local</t>
  </si>
  <si>
    <t xml:space="preserve"> -contributia la fondul de mediu</t>
  </si>
  <si>
    <t>AN 2006</t>
  </si>
  <si>
    <t>Fluxuri de trezorerie din activitati de exploatare</t>
  </si>
  <si>
    <t xml:space="preserve"> - incasari de la clienti si alti debitori</t>
  </si>
  <si>
    <t xml:space="preserve"> - plati catre furnizori,angajati si alti creditori</t>
  </si>
  <si>
    <t xml:space="preserve"> - dobanzi platite</t>
  </si>
  <si>
    <t xml:space="preserve"> - impozit pe profit,contributii sociale,alte impozite si taxe achitate</t>
  </si>
  <si>
    <t xml:space="preserve"> -Incasari din asigurarea impotriva cutremurelor</t>
  </si>
  <si>
    <t>Trezorerie neta din activitati de exploatare</t>
  </si>
  <si>
    <t xml:space="preserve"> - plati pentru achizitionarea de actiuni</t>
  </si>
  <si>
    <t>Fluxuri de trezorerie din activitati de investitii</t>
  </si>
  <si>
    <t xml:space="preserve"> -plati pentru achizitionarea de imobilizari corporale</t>
  </si>
  <si>
    <t xml:space="preserve"> - incasari din vanzarea de imobilizari corporale</t>
  </si>
  <si>
    <t xml:space="preserve"> - dobanzi incasate</t>
  </si>
  <si>
    <t xml:space="preserve"> - dividende incasate</t>
  </si>
  <si>
    <t>Trezorerie neta din activitati de investitii</t>
  </si>
  <si>
    <t>Fluxuri de trezorerie din activitati de finantare</t>
  </si>
  <si>
    <t xml:space="preserve"> - incasari din emisiunea de actiuni </t>
  </si>
  <si>
    <t xml:space="preserve"> - incasari din imprumuturi</t>
  </si>
  <si>
    <t xml:space="preserve"> - plata datoriilor aferente leasing-ului financiar</t>
  </si>
  <si>
    <t xml:space="preserve"> - dividende platite</t>
  </si>
  <si>
    <t xml:space="preserve"> - rambursari ale unor sume imprumutate</t>
  </si>
  <si>
    <t>Trezorerie neta din activitati de finantare</t>
  </si>
  <si>
    <t>AN 2007</t>
  </si>
  <si>
    <t>Rezerve,din care:</t>
  </si>
  <si>
    <t xml:space="preserve"> -Rezerve legale</t>
  </si>
  <si>
    <t xml:space="preserve"> -Reezerve reprezentand surplusul realizat din rezerve din reevaluare</t>
  </si>
  <si>
    <t xml:space="preserve"> -Alte rezerve</t>
  </si>
  <si>
    <t>Rezultatul reportat,din care:</t>
  </si>
  <si>
    <t xml:space="preserve"> -Profit nerepartizat</t>
  </si>
  <si>
    <t xml:space="preserve"> -Rezultat reportat provenit din prescriere datorii aferente exercitiilor financiare anterioare</t>
  </si>
  <si>
    <t xml:space="preserve"> -Rezultatul reportat provenit din trecerea la Reglem.contabile conforme cu Directiva a IV a UE</t>
  </si>
  <si>
    <t xml:space="preserve">                         Sold creditor</t>
  </si>
  <si>
    <t xml:space="preserve">                         Sold debitor</t>
  </si>
  <si>
    <t>Repartizarea profitului</t>
  </si>
  <si>
    <t>an 2006</t>
  </si>
  <si>
    <t>an 2007</t>
  </si>
  <si>
    <t>Sold la 31 decembrie 2007</t>
  </si>
  <si>
    <t xml:space="preserve"> - furnizori debitori-servicii</t>
  </si>
  <si>
    <t xml:space="preserve"> - incasari in curs de lamurire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</si>
</sst>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_(* #,##0.0000000_);_(* \(#,##0.0000000\);_(* &quot;-&quot;??_);_(@_)"/>
    <numFmt numFmtId="170" formatCode="_(* #,##0.00000000_);_(* \(#,##0.00000000\);_(* &quot;-&quot;??_);_(@_)"/>
    <numFmt numFmtId="171" formatCode="_(* #,##0.000000000_);_(* \(#,##0.000000000\);_(* &quot;-&quot;??_);_(@_)"/>
    <numFmt numFmtId="172" formatCode="_(* #,##0.0000000000_);_(* \(#,##0.0000000000\);_(* &quot;-&quot;??_);_(@_)"/>
    <numFmt numFmtId="173" formatCode="_(* #,##0.00000000000_);_(* \(#,##0.00000000000\);_(* &quot;-&quot;??_);_(@_)"/>
    <numFmt numFmtId="174" formatCode="_(* #,##0.000000000000_);_(* \(#,##0.000000000000\);_(* &quot;-&quot;??_);_(@_)"/>
    <numFmt numFmtId="175" formatCode="_(* #,##0.0_);_(* \(#,##0.0\);_(* &quot;-&quot;??_);_(@_)"/>
    <numFmt numFmtId="176" formatCode="_(* #,##0_);_(* \(#,##0\);_(* &quot;-&quot;??_);_(@_)"/>
    <numFmt numFmtId="177" formatCode="0.000%"/>
    <numFmt numFmtId="178" formatCode="0.000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76" fontId="0" fillId="0" borderId="0" xfId="0" applyNumberFormat="1" applyAlignment="1">
      <alignment vertical="top"/>
    </xf>
    <xf numFmtId="176" fontId="1" fillId="0" borderId="0" xfId="0" applyNumberFormat="1" applyFont="1" applyAlignment="1">
      <alignment vertical="top"/>
    </xf>
    <xf numFmtId="0" fontId="0" fillId="0" borderId="0" xfId="0" applyAlignment="1">
      <alignment horizontal="center" vertical="top" wrapText="1"/>
    </xf>
    <xf numFmtId="176" fontId="0" fillId="0" borderId="0" xfId="18" applyNumberFormat="1" applyAlignment="1">
      <alignment vertical="top"/>
    </xf>
    <xf numFmtId="176" fontId="1" fillId="0" borderId="0" xfId="18" applyNumberFormat="1" applyFont="1" applyAlignment="1">
      <alignment vertical="top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18" applyNumberFormat="1" applyFont="1" applyBorder="1" applyAlignment="1">
      <alignment/>
    </xf>
    <xf numFmtId="0" fontId="1" fillId="0" borderId="1" xfId="0" applyFont="1" applyBorder="1" applyAlignment="1">
      <alignment vertical="center" wrapText="1"/>
    </xf>
    <xf numFmtId="176" fontId="1" fillId="0" borderId="1" xfId="18" applyNumberFormat="1" applyFont="1" applyBorder="1" applyAlignment="1">
      <alignment/>
    </xf>
    <xf numFmtId="0" fontId="0" fillId="0" borderId="1" xfId="0" applyBorder="1" applyAlignment="1">
      <alignment/>
    </xf>
    <xf numFmtId="176" fontId="0" fillId="0" borderId="1" xfId="18" applyNumberFormat="1" applyBorder="1" applyAlignment="1">
      <alignment/>
    </xf>
    <xf numFmtId="176" fontId="0" fillId="0" borderId="1" xfId="0" applyNumberFormat="1" applyFont="1" applyBorder="1" applyAlignment="1">
      <alignment/>
    </xf>
    <xf numFmtId="176" fontId="0" fillId="0" borderId="2" xfId="18" applyNumberFormat="1" applyBorder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76" fontId="0" fillId="0" borderId="1" xfId="18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3" fontId="1" fillId="0" borderId="0" xfId="0" applyNumberFormat="1" applyFont="1" applyAlignment="1">
      <alignment vertical="top"/>
    </xf>
    <xf numFmtId="43" fontId="0" fillId="0" borderId="0" xfId="18" applyNumberFormat="1" applyFont="1" applyAlignment="1">
      <alignment vertical="top"/>
    </xf>
    <xf numFmtId="43" fontId="0" fillId="0" borderId="0" xfId="0" applyNumberFormat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176" fontId="0" fillId="0" borderId="1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176" fontId="0" fillId="0" borderId="1" xfId="18" applyNumberFormat="1" applyBorder="1" applyAlignment="1">
      <alignment vertical="top"/>
    </xf>
    <xf numFmtId="176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176" fontId="1" fillId="0" borderId="1" xfId="18" applyNumberFormat="1" applyFont="1" applyBorder="1" applyAlignment="1">
      <alignment vertical="top"/>
    </xf>
    <xf numFmtId="0" fontId="0" fillId="0" borderId="0" xfId="0" applyAlignment="1">
      <alignment/>
    </xf>
    <xf numFmtId="43" fontId="0" fillId="0" borderId="0" xfId="18" applyNumberFormat="1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76" fontId="1" fillId="0" borderId="1" xfId="18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176" fontId="0" fillId="0" borderId="1" xfId="18" applyNumberFormat="1" applyFont="1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2" fontId="0" fillId="0" borderId="0" xfId="0" applyNumberFormat="1" applyAlignment="1">
      <alignment horizontal="right"/>
    </xf>
    <xf numFmtId="10" fontId="0" fillId="0" borderId="0" xfId="15" applyNumberFormat="1" applyAlignment="1">
      <alignment/>
    </xf>
    <xf numFmtId="43" fontId="1" fillId="0" borderId="0" xfId="0" applyNumberFormat="1" applyFont="1" applyAlignment="1">
      <alignment/>
    </xf>
    <xf numFmtId="43" fontId="0" fillId="0" borderId="0" xfId="18" applyNumberFormat="1" applyFont="1" applyAlignment="1">
      <alignment/>
    </xf>
    <xf numFmtId="10" fontId="0" fillId="0" borderId="0" xfId="15" applyNumberFormat="1" applyFont="1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1" sqref="A11"/>
    </sheetView>
  </sheetViews>
  <sheetFormatPr defaultColWidth="9.140625" defaultRowHeight="12.75"/>
  <cols>
    <col min="1" max="1" width="45.7109375" style="5" customWidth="1"/>
    <col min="2" max="7" width="12.7109375" style="0" customWidth="1"/>
  </cols>
  <sheetData>
    <row r="1" spans="1:7" ht="12.75">
      <c r="A1" s="71" t="s">
        <v>89</v>
      </c>
      <c r="B1" s="71" t="s">
        <v>90</v>
      </c>
      <c r="C1" s="72" t="s">
        <v>91</v>
      </c>
      <c r="D1" s="72"/>
      <c r="E1" s="72" t="s">
        <v>92</v>
      </c>
      <c r="F1" s="72"/>
      <c r="G1" s="71" t="s">
        <v>93</v>
      </c>
    </row>
    <row r="2" spans="1:7" ht="12.75">
      <c r="A2" s="71"/>
      <c r="B2" s="71"/>
      <c r="C2" s="58" t="s">
        <v>94</v>
      </c>
      <c r="D2" s="58" t="s">
        <v>95</v>
      </c>
      <c r="E2" s="58" t="s">
        <v>94</v>
      </c>
      <c r="F2" s="58" t="s">
        <v>95</v>
      </c>
      <c r="G2" s="71"/>
    </row>
    <row r="3" spans="1:7" ht="12.75">
      <c r="A3" s="58"/>
      <c r="B3" s="58"/>
      <c r="C3" s="58"/>
      <c r="D3" s="58"/>
      <c r="E3" s="58"/>
      <c r="F3" s="58"/>
      <c r="G3" s="58"/>
    </row>
    <row r="4" spans="1:7" ht="12.75">
      <c r="A4" s="59" t="s">
        <v>96</v>
      </c>
      <c r="B4" s="27">
        <v>9705998</v>
      </c>
      <c r="C4" s="60">
        <v>0</v>
      </c>
      <c r="D4" s="60">
        <v>0</v>
      </c>
      <c r="E4" s="27">
        <v>0</v>
      </c>
      <c r="F4" s="27">
        <v>0</v>
      </c>
      <c r="G4" s="27">
        <v>9705998</v>
      </c>
    </row>
    <row r="5" spans="1:7" ht="12.75">
      <c r="A5" s="59" t="s">
        <v>97</v>
      </c>
      <c r="B5" s="27">
        <v>44117886</v>
      </c>
      <c r="C5" s="60">
        <v>0</v>
      </c>
      <c r="D5" s="60">
        <f aca="true" t="shared" si="0" ref="D5:D15">C5</f>
        <v>0</v>
      </c>
      <c r="E5" s="27">
        <v>133132.41</v>
      </c>
      <c r="F5" s="27">
        <f>E5</f>
        <v>133132.41</v>
      </c>
      <c r="G5" s="27">
        <f>B5-E5+C5</f>
        <v>43984753.59</v>
      </c>
    </row>
    <row r="6" spans="1:7" ht="12.75">
      <c r="A6" s="59" t="s">
        <v>135</v>
      </c>
      <c r="B6" s="27">
        <f aca="true" t="shared" si="1" ref="B6:G6">B7+B8+B9</f>
        <v>3858823</v>
      </c>
      <c r="C6" s="27">
        <f t="shared" si="1"/>
        <v>941564</v>
      </c>
      <c r="D6" s="27">
        <f t="shared" si="1"/>
        <v>941564</v>
      </c>
      <c r="E6" s="27">
        <f t="shared" si="1"/>
        <v>0</v>
      </c>
      <c r="F6" s="27">
        <f t="shared" si="1"/>
        <v>0</v>
      </c>
      <c r="G6" s="27">
        <f t="shared" si="1"/>
        <v>4800387</v>
      </c>
    </row>
    <row r="7" spans="1:7" ht="12.75">
      <c r="A7" s="61" t="s">
        <v>136</v>
      </c>
      <c r="B7" s="62">
        <v>669742</v>
      </c>
      <c r="C7" s="62">
        <v>8105</v>
      </c>
      <c r="D7" s="29">
        <f t="shared" si="0"/>
        <v>8105</v>
      </c>
      <c r="E7" s="29">
        <v>0</v>
      </c>
      <c r="F7" s="29">
        <v>0</v>
      </c>
      <c r="G7" s="62">
        <f>B7+C7-E7</f>
        <v>677847</v>
      </c>
    </row>
    <row r="8" spans="1:7" ht="25.5">
      <c r="A8" s="63" t="s">
        <v>137</v>
      </c>
      <c r="B8" s="29">
        <v>677875</v>
      </c>
      <c r="C8" s="29">
        <v>133132</v>
      </c>
      <c r="D8" s="29">
        <f t="shared" si="0"/>
        <v>133132</v>
      </c>
      <c r="E8" s="29">
        <v>0</v>
      </c>
      <c r="F8" s="29">
        <v>0</v>
      </c>
      <c r="G8" s="29">
        <f>B8+C8-E8</f>
        <v>811007</v>
      </c>
    </row>
    <row r="9" spans="1:7" ht="12.75">
      <c r="A9" s="64" t="s">
        <v>138</v>
      </c>
      <c r="B9" s="29">
        <v>2511206</v>
      </c>
      <c r="C9" s="29">
        <v>800327</v>
      </c>
      <c r="D9" s="29">
        <f t="shared" si="0"/>
        <v>800327</v>
      </c>
      <c r="E9" s="29">
        <v>0</v>
      </c>
      <c r="F9" s="29">
        <f aca="true" t="shared" si="2" ref="F9:F15">E9</f>
        <v>0</v>
      </c>
      <c r="G9" s="29">
        <f>B9+C9-E9</f>
        <v>3311533</v>
      </c>
    </row>
    <row r="10" spans="1:7" ht="12.75">
      <c r="A10" s="59" t="s">
        <v>139</v>
      </c>
      <c r="B10" s="27">
        <f aca="true" t="shared" si="3" ref="B10:G10">B11+B12+B13</f>
        <v>3858786</v>
      </c>
      <c r="C10" s="27">
        <f t="shared" si="3"/>
        <v>9426</v>
      </c>
      <c r="D10" s="27">
        <f t="shared" si="3"/>
        <v>9426</v>
      </c>
      <c r="E10" s="27">
        <f t="shared" si="3"/>
        <v>1632333</v>
      </c>
      <c r="F10" s="27">
        <f t="shared" si="3"/>
        <v>1632333</v>
      </c>
      <c r="G10" s="27">
        <f t="shared" si="3"/>
        <v>2235879</v>
      </c>
    </row>
    <row r="11" spans="1:7" ht="12.75">
      <c r="A11" s="64" t="s">
        <v>140</v>
      </c>
      <c r="B11" s="29">
        <v>1632333</v>
      </c>
      <c r="C11" s="29">
        <v>0</v>
      </c>
      <c r="D11" s="29">
        <f t="shared" si="0"/>
        <v>0</v>
      </c>
      <c r="E11" s="29">
        <v>1632333</v>
      </c>
      <c r="F11" s="29">
        <f t="shared" si="2"/>
        <v>1632333</v>
      </c>
      <c r="G11" s="29">
        <f>B11+C11-E11</f>
        <v>0</v>
      </c>
    </row>
    <row r="12" spans="1:7" ht="25.5">
      <c r="A12" s="64" t="s">
        <v>141</v>
      </c>
      <c r="B12" s="29">
        <v>0</v>
      </c>
      <c r="C12" s="29">
        <v>9426</v>
      </c>
      <c r="D12" s="29">
        <f t="shared" si="0"/>
        <v>9426</v>
      </c>
      <c r="E12" s="29">
        <v>0</v>
      </c>
      <c r="F12" s="29">
        <f t="shared" si="2"/>
        <v>0</v>
      </c>
      <c r="G12" s="29">
        <f>B12+C12-E12</f>
        <v>9426</v>
      </c>
    </row>
    <row r="13" spans="1:7" ht="25.5">
      <c r="A13" s="34" t="s">
        <v>142</v>
      </c>
      <c r="B13" s="62">
        <v>2226453</v>
      </c>
      <c r="C13" s="29">
        <v>0</v>
      </c>
      <c r="D13" s="29">
        <f t="shared" si="0"/>
        <v>0</v>
      </c>
      <c r="E13" s="29">
        <v>0</v>
      </c>
      <c r="F13" s="29">
        <f t="shared" si="2"/>
        <v>0</v>
      </c>
      <c r="G13" s="62">
        <f>B13+C13-E13</f>
        <v>2226453</v>
      </c>
    </row>
    <row r="14" spans="1:7" ht="12.75">
      <c r="A14" s="64" t="s">
        <v>143</v>
      </c>
      <c r="B14" s="29">
        <v>2226453</v>
      </c>
      <c r="C14" s="29">
        <v>0</v>
      </c>
      <c r="D14" s="29">
        <f t="shared" si="0"/>
        <v>0</v>
      </c>
      <c r="E14" s="29">
        <v>0</v>
      </c>
      <c r="F14" s="29">
        <f t="shared" si="2"/>
        <v>0</v>
      </c>
      <c r="G14" s="29">
        <f aca="true" t="shared" si="4" ref="G14:G19">B14+C14-E14</f>
        <v>2226453</v>
      </c>
    </row>
    <row r="15" spans="1:7" ht="12.75">
      <c r="A15" s="64" t="s">
        <v>144</v>
      </c>
      <c r="B15" s="29">
        <v>0</v>
      </c>
      <c r="C15" s="29">
        <v>0</v>
      </c>
      <c r="D15" s="29">
        <f t="shared" si="0"/>
        <v>0</v>
      </c>
      <c r="E15" s="29">
        <v>0</v>
      </c>
      <c r="F15" s="29">
        <f t="shared" si="2"/>
        <v>0</v>
      </c>
      <c r="G15" s="29">
        <f t="shared" si="4"/>
        <v>0</v>
      </c>
    </row>
    <row r="16" spans="1:7" ht="12.75">
      <c r="A16" s="33" t="s">
        <v>100</v>
      </c>
      <c r="B16" s="27">
        <f>B17</f>
        <v>1721253</v>
      </c>
      <c r="C16" s="27">
        <f>C17</f>
        <v>159419</v>
      </c>
      <c r="D16" s="27">
        <f>D17</f>
        <v>159419</v>
      </c>
      <c r="E16" s="27">
        <f>E17</f>
        <v>1721253</v>
      </c>
      <c r="F16" s="27">
        <f>F17</f>
        <v>1721253</v>
      </c>
      <c r="G16" s="27">
        <f t="shared" si="4"/>
        <v>159419</v>
      </c>
    </row>
    <row r="17" spans="1:7" ht="12.75">
      <c r="A17" s="64" t="s">
        <v>98</v>
      </c>
      <c r="B17" s="29">
        <v>1721253</v>
      </c>
      <c r="C17" s="29">
        <v>159419</v>
      </c>
      <c r="D17" s="29">
        <f>C17</f>
        <v>159419</v>
      </c>
      <c r="E17" s="29">
        <v>1721253</v>
      </c>
      <c r="F17" s="29">
        <f>E17</f>
        <v>1721253</v>
      </c>
      <c r="G17" s="29">
        <f t="shared" si="4"/>
        <v>159419</v>
      </c>
    </row>
    <row r="18" spans="1:7" ht="12.75">
      <c r="A18" s="64" t="s">
        <v>99</v>
      </c>
      <c r="B18" s="29">
        <v>0</v>
      </c>
      <c r="C18" s="29"/>
      <c r="D18" s="29"/>
      <c r="E18" s="29"/>
      <c r="F18" s="29"/>
      <c r="G18" s="29">
        <f t="shared" si="4"/>
        <v>0</v>
      </c>
    </row>
    <row r="19" spans="1:7" ht="12.75">
      <c r="A19" s="59" t="s">
        <v>145</v>
      </c>
      <c r="B19" s="27">
        <v>1721253</v>
      </c>
      <c r="C19" s="27">
        <v>8105</v>
      </c>
      <c r="D19" s="27">
        <f>C19</f>
        <v>8105</v>
      </c>
      <c r="E19" s="27">
        <v>1721253</v>
      </c>
      <c r="F19" s="27"/>
      <c r="G19" s="27">
        <f t="shared" si="4"/>
        <v>8105</v>
      </c>
    </row>
    <row r="20" spans="1:7" ht="12.75">
      <c r="A20" s="59"/>
      <c r="B20" s="29"/>
      <c r="C20" s="29"/>
      <c r="D20" s="29"/>
      <c r="E20" s="29"/>
      <c r="F20" s="29"/>
      <c r="G20" s="29"/>
    </row>
    <row r="21" spans="1:7" ht="12.75">
      <c r="A21" s="59" t="s">
        <v>109</v>
      </c>
      <c r="B21" s="24">
        <f aca="true" t="shared" si="5" ref="B21:G21">B4+B5+B6+B10+B17-B19</f>
        <v>61541493</v>
      </c>
      <c r="C21" s="24">
        <f t="shared" si="5"/>
        <v>1102304</v>
      </c>
      <c r="D21" s="24">
        <f t="shared" si="5"/>
        <v>1102304</v>
      </c>
      <c r="E21" s="24">
        <f t="shared" si="5"/>
        <v>1765465.4100000001</v>
      </c>
      <c r="F21" s="24">
        <f t="shared" si="5"/>
        <v>3486718.41</v>
      </c>
      <c r="G21" s="24">
        <f t="shared" si="5"/>
        <v>60878331.59</v>
      </c>
    </row>
  </sheetData>
  <mergeCells count="5">
    <mergeCell ref="G1:G2"/>
    <mergeCell ref="A1:A2"/>
    <mergeCell ref="B1:B2"/>
    <mergeCell ref="C1:D1"/>
    <mergeCell ref="E1:F1"/>
  </mergeCells>
  <printOptions gridLines="1"/>
  <pageMargins left="0.75" right="0.75" top="1.5" bottom="1.9" header="0.5" footer="1.11"/>
  <pageSetup horizontalDpi="300" verticalDpi="300" orientation="landscape" r:id="rId1"/>
  <headerFooter alignWithMargins="0">
    <oddHeader>&amp;LS.C. CARBOCHIM S.A.
      PIATA 1 MAI nr. 3
      CLUJ-NAPOCA&amp;C
SITUATIA MODIFICARII CAPITALULUI PROPRIU
la data de 31 decembrie 2007&amp;RNota 11
Anexa</oddHeader>
    <oddFooter>&amp;LDIRECTOR GENERAL
POPOVICIU VIOREL&amp;RDIRECTOR ECONOMIC
BARABULA MIHAELA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65"/>
  <sheetViews>
    <sheetView tabSelected="1" workbookViewId="0" topLeftCell="A49">
      <selection activeCell="F18" sqref="A18:IV18"/>
    </sheetView>
  </sheetViews>
  <sheetFormatPr defaultColWidth="9.140625" defaultRowHeight="12.75"/>
  <cols>
    <col min="1" max="1" width="42.28125" style="0" customWidth="1"/>
    <col min="2" max="2" width="16.140625" style="0" customWidth="1"/>
    <col min="3" max="5" width="12.7109375" style="0" customWidth="1"/>
    <col min="6" max="6" width="12.28125" style="0" bestFit="1" customWidth="1"/>
  </cols>
  <sheetData>
    <row r="3" spans="1:5" ht="12.75" customHeight="1">
      <c r="A3" s="73" t="s">
        <v>46</v>
      </c>
      <c r="B3" s="73" t="s">
        <v>148</v>
      </c>
      <c r="C3" s="75" t="s">
        <v>47</v>
      </c>
      <c r="D3" s="76"/>
      <c r="E3" s="3"/>
    </row>
    <row r="4" spans="1:5" ht="12.75">
      <c r="A4" s="74"/>
      <c r="B4" s="74"/>
      <c r="C4" s="21" t="s">
        <v>48</v>
      </c>
      <c r="D4" s="21" t="s">
        <v>49</v>
      </c>
      <c r="E4" s="3"/>
    </row>
    <row r="5" spans="1:5" ht="12.75">
      <c r="A5" s="22">
        <v>0</v>
      </c>
      <c r="B5" s="21">
        <v>1</v>
      </c>
      <c r="C5" s="22">
        <v>2</v>
      </c>
      <c r="D5" s="22">
        <v>3</v>
      </c>
      <c r="E5" s="7"/>
    </row>
    <row r="6" spans="1:5" ht="12.75">
      <c r="A6" s="23" t="s">
        <v>50</v>
      </c>
      <c r="B6" s="24">
        <f>B7+B9+B15</f>
        <v>6131998.91</v>
      </c>
      <c r="C6" s="24">
        <f>C7+C9+C15</f>
        <v>6128832.91</v>
      </c>
      <c r="D6" s="25">
        <v>3166</v>
      </c>
      <c r="E6" s="2"/>
    </row>
    <row r="7" spans="1:5" ht="25.5">
      <c r="A7" s="26" t="s">
        <v>51</v>
      </c>
      <c r="B7" s="27">
        <f>B8</f>
        <v>438</v>
      </c>
      <c r="C7" s="27">
        <f>C8</f>
        <v>438</v>
      </c>
      <c r="D7" s="25"/>
      <c r="E7" s="2"/>
    </row>
    <row r="8" spans="1:4" ht="12.75">
      <c r="A8" s="28" t="s">
        <v>52</v>
      </c>
      <c r="B8" s="62">
        <v>438</v>
      </c>
      <c r="C8" s="30">
        <v>438</v>
      </c>
      <c r="D8" s="31"/>
    </row>
    <row r="9" spans="1:5" ht="25.5">
      <c r="A9" s="26" t="s">
        <v>53</v>
      </c>
      <c r="B9" s="27">
        <f>B10+B11+B12+B13+B14</f>
        <v>6110916.91</v>
      </c>
      <c r="C9" s="27">
        <f>C10+C11+C12+C13+C14</f>
        <v>6110916.91</v>
      </c>
      <c r="D9" s="24"/>
      <c r="E9" s="2"/>
    </row>
    <row r="10" spans="1:4" ht="12.75">
      <c r="A10" s="28" t="s">
        <v>54</v>
      </c>
      <c r="B10" s="27">
        <f>C10+D10</f>
        <v>6038666</v>
      </c>
      <c r="C10" s="27">
        <v>6038666</v>
      </c>
      <c r="D10" s="29"/>
    </row>
    <row r="11" spans="1:4" ht="12.75">
      <c r="A11" s="28" t="s">
        <v>149</v>
      </c>
      <c r="B11" s="27">
        <f>C11+D11</f>
        <v>0</v>
      </c>
      <c r="C11" s="27">
        <v>0</v>
      </c>
      <c r="D11" s="29"/>
    </row>
    <row r="12" spans="1:4" ht="12.75">
      <c r="A12" s="28" t="s">
        <v>55</v>
      </c>
      <c r="B12" s="27">
        <f>C12+D12</f>
        <v>609</v>
      </c>
      <c r="C12" s="27">
        <v>609</v>
      </c>
      <c r="D12" s="29"/>
    </row>
    <row r="13" spans="1:4" ht="12.75">
      <c r="A13" s="28" t="s">
        <v>56</v>
      </c>
      <c r="B13" s="27">
        <f>C13+D13</f>
        <v>65329</v>
      </c>
      <c r="C13" s="27">
        <v>65329</v>
      </c>
      <c r="D13" s="29"/>
    </row>
    <row r="14" spans="1:4" ht="12.75">
      <c r="A14" s="28" t="s">
        <v>57</v>
      </c>
      <c r="B14" s="27">
        <f>C14+D14</f>
        <v>6312.91</v>
      </c>
      <c r="C14" s="27">
        <v>6312.91</v>
      </c>
      <c r="D14" s="29"/>
    </row>
    <row r="15" spans="1:5" ht="12.75">
      <c r="A15" s="23" t="s">
        <v>58</v>
      </c>
      <c r="B15" s="27">
        <f>C15+D15</f>
        <v>20644</v>
      </c>
      <c r="C15" s="27">
        <v>17478</v>
      </c>
      <c r="D15" s="27">
        <v>3166</v>
      </c>
      <c r="E15" s="39"/>
    </row>
    <row r="16" spans="1:5" ht="12.75">
      <c r="A16" s="77"/>
      <c r="B16" s="78"/>
      <c r="C16" s="78"/>
      <c r="D16" s="78"/>
      <c r="E16" s="78"/>
    </row>
    <row r="17" spans="1:5" ht="12.75">
      <c r="A17" s="78"/>
      <c r="B17" s="78"/>
      <c r="C17" s="78"/>
      <c r="D17" s="78"/>
      <c r="E17" s="78"/>
    </row>
    <row r="18" spans="1:5" ht="12.75">
      <c r="A18" s="79"/>
      <c r="B18" s="79"/>
      <c r="C18" s="79"/>
      <c r="D18" s="79"/>
      <c r="E18" s="79"/>
    </row>
    <row r="19" spans="1:5" ht="12.75" customHeight="1">
      <c r="A19" s="80" t="s">
        <v>59</v>
      </c>
      <c r="B19" s="73" t="s">
        <v>148</v>
      </c>
      <c r="C19" s="82" t="s">
        <v>60</v>
      </c>
      <c r="D19" s="83"/>
      <c r="E19" s="84"/>
    </row>
    <row r="20" spans="1:5" ht="12.75">
      <c r="A20" s="81"/>
      <c r="B20" s="74"/>
      <c r="C20" s="32" t="s">
        <v>48</v>
      </c>
      <c r="D20" s="32" t="s">
        <v>61</v>
      </c>
      <c r="E20" s="32" t="s">
        <v>62</v>
      </c>
    </row>
    <row r="21" spans="1:5" ht="12.75">
      <c r="A21" s="35">
        <v>0</v>
      </c>
      <c r="B21" s="36">
        <v>1</v>
      </c>
      <c r="C21" s="22">
        <v>2</v>
      </c>
      <c r="D21" s="22">
        <v>3</v>
      </c>
      <c r="E21" s="22">
        <v>4</v>
      </c>
    </row>
    <row r="22" spans="1:6" ht="12.75">
      <c r="A22" s="23" t="s">
        <v>50</v>
      </c>
      <c r="B22" s="27">
        <f>C22+D22</f>
        <v>10212198</v>
      </c>
      <c r="C22" s="27">
        <f>C23+C26+C27+C30+C36+C63</f>
        <v>10003119</v>
      </c>
      <c r="D22" s="27">
        <f>D23+D26+D27+D30+D36+D63</f>
        <v>209079</v>
      </c>
      <c r="E22" s="27"/>
      <c r="F22" s="4"/>
    </row>
    <row r="23" spans="1:5" ht="12.75">
      <c r="A23" s="23" t="s">
        <v>63</v>
      </c>
      <c r="B23" s="27">
        <f>B24+B25</f>
        <v>5663291</v>
      </c>
      <c r="C23" s="27">
        <f>C24+C25</f>
        <v>5550265</v>
      </c>
      <c r="D23" s="27">
        <f>D24+D25</f>
        <v>113026</v>
      </c>
      <c r="E23" s="27"/>
    </row>
    <row r="24" spans="1:5" ht="12.75">
      <c r="A24" s="28" t="s">
        <v>64</v>
      </c>
      <c r="B24" s="62">
        <f>C24+D24</f>
        <v>452103</v>
      </c>
      <c r="C24" s="62">
        <v>339077</v>
      </c>
      <c r="D24" s="29">
        <v>113026</v>
      </c>
      <c r="E24" s="29">
        <v>0</v>
      </c>
    </row>
    <row r="25" spans="1:5" ht="12.75">
      <c r="A25" s="28" t="s">
        <v>65</v>
      </c>
      <c r="B25" s="29">
        <f>C25</f>
        <v>5211188</v>
      </c>
      <c r="C25" s="29">
        <v>5211188</v>
      </c>
      <c r="D25" s="29">
        <v>0</v>
      </c>
      <c r="E25" s="29">
        <v>0</v>
      </c>
    </row>
    <row r="26" spans="1:5" ht="12.75">
      <c r="A26" s="23" t="s">
        <v>66</v>
      </c>
      <c r="B26" s="27">
        <f>C26+D26</f>
        <v>339057</v>
      </c>
      <c r="C26" s="27">
        <v>246454</v>
      </c>
      <c r="D26" s="27">
        <v>92603</v>
      </c>
      <c r="E26" s="27"/>
    </row>
    <row r="27" spans="1:5" ht="12.75">
      <c r="A27" s="23" t="s">
        <v>67</v>
      </c>
      <c r="B27" s="27">
        <f>B28+B29</f>
        <v>24063</v>
      </c>
      <c r="C27" s="27">
        <f>C28+C29</f>
        <v>20613</v>
      </c>
      <c r="D27" s="27">
        <f>D28+D29</f>
        <v>3450</v>
      </c>
      <c r="E27" s="27"/>
    </row>
    <row r="28" spans="1:5" ht="12.75">
      <c r="A28" s="28" t="s">
        <v>68</v>
      </c>
      <c r="B28" s="29">
        <f>C28+D28</f>
        <v>4127</v>
      </c>
      <c r="C28" s="29">
        <v>4127</v>
      </c>
      <c r="D28" s="62">
        <v>0</v>
      </c>
      <c r="E28" s="29"/>
    </row>
    <row r="29" spans="1:5" ht="12.75">
      <c r="A29" s="28" t="s">
        <v>69</v>
      </c>
      <c r="B29" s="29">
        <f>C29+D29</f>
        <v>19936</v>
      </c>
      <c r="C29" s="29">
        <v>16486</v>
      </c>
      <c r="D29" s="29">
        <v>3450</v>
      </c>
      <c r="E29" s="29"/>
    </row>
    <row r="30" spans="1:5" ht="12.75">
      <c r="A30" s="23" t="s">
        <v>70</v>
      </c>
      <c r="B30" s="27">
        <f>B31+B32+B33+B34+B35</f>
        <v>2778880</v>
      </c>
      <c r="C30" s="27">
        <f>C31+C32+C33+C34+C35</f>
        <v>2778880</v>
      </c>
      <c r="D30" s="27">
        <f>D31+D32+D33+D34</f>
        <v>0</v>
      </c>
      <c r="E30" s="27">
        <f>E31+E32+E33+E34</f>
        <v>0</v>
      </c>
    </row>
    <row r="31" spans="1:5" ht="12.75">
      <c r="A31" s="28" t="s">
        <v>85</v>
      </c>
      <c r="B31" s="29">
        <v>2756641</v>
      </c>
      <c r="C31" s="29">
        <v>2756641</v>
      </c>
      <c r="D31" s="27">
        <v>0</v>
      </c>
      <c r="E31" s="29">
        <v>0</v>
      </c>
    </row>
    <row r="32" spans="1:5" ht="12.75">
      <c r="A32" s="28" t="s">
        <v>71</v>
      </c>
      <c r="B32" s="29">
        <v>17062</v>
      </c>
      <c r="C32" s="29">
        <v>17062</v>
      </c>
      <c r="D32" s="27">
        <v>0</v>
      </c>
      <c r="E32" s="29">
        <v>0</v>
      </c>
    </row>
    <row r="33" spans="1:5" ht="12.75">
      <c r="A33" s="28" t="s">
        <v>72</v>
      </c>
      <c r="B33" s="29">
        <v>3247</v>
      </c>
      <c r="C33" s="29">
        <v>3247</v>
      </c>
      <c r="D33" s="27">
        <v>0</v>
      </c>
      <c r="E33" s="29">
        <v>0</v>
      </c>
    </row>
    <row r="34" spans="1:5" ht="12.75">
      <c r="A34" s="28" t="s">
        <v>73</v>
      </c>
      <c r="B34" s="29">
        <f>C34</f>
        <v>31</v>
      </c>
      <c r="C34" s="29">
        <v>31</v>
      </c>
      <c r="D34" s="27">
        <v>0</v>
      </c>
      <c r="E34" s="29">
        <v>0</v>
      </c>
    </row>
    <row r="35" spans="1:5" ht="12.75">
      <c r="A35" s="28" t="s">
        <v>150</v>
      </c>
      <c r="B35" s="29">
        <f>C35</f>
        <v>1899</v>
      </c>
      <c r="C35" s="29">
        <v>1899</v>
      </c>
      <c r="D35" s="27"/>
      <c r="E35" s="29"/>
    </row>
    <row r="36" spans="1:5" ht="25.5">
      <c r="A36" s="33" t="s">
        <v>74</v>
      </c>
      <c r="B36" s="27">
        <f>B37+B38+B39+B40+B41+B42+B43+B44+B45+B46+B50+B51+B52+B53+B54+B55+B56+B57+B58+B59+B60+B61</f>
        <v>879060</v>
      </c>
      <c r="C36" s="27">
        <f>C37+C38+C39+C40+C41+C42+C43+C44+C45+C46+C50+C51+C52+C53+C54+C55+C56+C57+C58+C59+C60+C61</f>
        <v>879060</v>
      </c>
      <c r="D36" s="27"/>
      <c r="E36" s="27"/>
    </row>
    <row r="37" spans="1:5" ht="12.75">
      <c r="A37" s="28" t="s">
        <v>75</v>
      </c>
      <c r="B37" s="29">
        <v>172275</v>
      </c>
      <c r="C37" s="29">
        <v>172275</v>
      </c>
      <c r="D37" s="29"/>
      <c r="E37" s="29"/>
    </row>
    <row r="38" spans="1:5" ht="12.75">
      <c r="A38" s="28" t="s">
        <v>76</v>
      </c>
      <c r="B38" s="29">
        <f>C38</f>
        <v>9148</v>
      </c>
      <c r="C38" s="29">
        <v>9148</v>
      </c>
      <c r="D38" s="29"/>
      <c r="E38" s="29"/>
    </row>
    <row r="39" spans="1:5" ht="12.75">
      <c r="A39" s="28" t="s">
        <v>77</v>
      </c>
      <c r="B39" s="29">
        <f aca="true" t="shared" si="0" ref="B39:B46">C39</f>
        <v>0</v>
      </c>
      <c r="C39" s="62">
        <v>0</v>
      </c>
      <c r="D39" s="29"/>
      <c r="E39" s="29"/>
    </row>
    <row r="40" spans="1:7" ht="12.75">
      <c r="A40" s="28" t="s">
        <v>78</v>
      </c>
      <c r="B40" s="29">
        <f t="shared" si="0"/>
        <v>73160</v>
      </c>
      <c r="C40" s="29">
        <v>73160</v>
      </c>
      <c r="D40" s="29"/>
      <c r="E40" s="29"/>
      <c r="G40" s="37"/>
    </row>
    <row r="41" spans="1:5" ht="12.75">
      <c r="A41" s="28" t="s">
        <v>86</v>
      </c>
      <c r="B41" s="29">
        <f t="shared" si="0"/>
        <v>199638</v>
      </c>
      <c r="C41" s="29">
        <v>199638</v>
      </c>
      <c r="D41" s="29"/>
      <c r="E41" s="29"/>
    </row>
    <row r="42" spans="1:5" ht="25.5">
      <c r="A42" s="34" t="s">
        <v>87</v>
      </c>
      <c r="B42" s="29">
        <f t="shared" si="0"/>
        <v>85357</v>
      </c>
      <c r="C42" s="29">
        <v>85357</v>
      </c>
      <c r="D42" s="29"/>
      <c r="E42" s="29"/>
    </row>
    <row r="43" spans="1:5" ht="19.5" customHeight="1">
      <c r="A43" s="28" t="s">
        <v>88</v>
      </c>
      <c r="B43" s="29">
        <f t="shared" si="0"/>
        <v>18843</v>
      </c>
      <c r="C43" s="29">
        <v>18843</v>
      </c>
      <c r="D43" s="29"/>
      <c r="E43" s="29"/>
    </row>
    <row r="44" spans="1:5" ht="19.5" customHeight="1">
      <c r="A44" s="28" t="s">
        <v>101</v>
      </c>
      <c r="B44" s="29">
        <f t="shared" si="0"/>
        <v>7850</v>
      </c>
      <c r="C44" s="29">
        <v>7850</v>
      </c>
      <c r="D44" s="29"/>
      <c r="E44" s="29"/>
    </row>
    <row r="45" spans="1:5" ht="19.5" customHeight="1">
      <c r="A45" s="28" t="s">
        <v>102</v>
      </c>
      <c r="B45" s="29">
        <f t="shared" si="0"/>
        <v>1503</v>
      </c>
      <c r="C45" s="29">
        <v>1503</v>
      </c>
      <c r="D45" s="29"/>
      <c r="E45" s="29"/>
    </row>
    <row r="46" spans="1:5" ht="26.25" customHeight="1">
      <c r="A46" s="34" t="s">
        <v>79</v>
      </c>
      <c r="B46" s="29">
        <f t="shared" si="0"/>
        <v>0</v>
      </c>
      <c r="C46" s="62">
        <v>0</v>
      </c>
      <c r="D46" s="29"/>
      <c r="E46" s="29"/>
    </row>
    <row r="47" spans="1:5" ht="12.75" customHeight="1">
      <c r="A47" s="80" t="s">
        <v>59</v>
      </c>
      <c r="B47" s="73" t="s">
        <v>148</v>
      </c>
      <c r="C47" s="82" t="s">
        <v>60</v>
      </c>
      <c r="D47" s="83"/>
      <c r="E47" s="84"/>
    </row>
    <row r="48" spans="1:5" ht="12.75">
      <c r="A48" s="81"/>
      <c r="B48" s="74"/>
      <c r="C48" s="32" t="s">
        <v>48</v>
      </c>
      <c r="D48" s="32" t="s">
        <v>61</v>
      </c>
      <c r="E48" s="32" t="s">
        <v>62</v>
      </c>
    </row>
    <row r="49" spans="1:5" ht="12.75">
      <c r="A49" s="35">
        <v>0</v>
      </c>
      <c r="B49" s="36"/>
      <c r="C49" s="22"/>
      <c r="D49" s="22"/>
      <c r="E49" s="22"/>
    </row>
    <row r="50" spans="1:5" ht="12.75">
      <c r="A50" s="28" t="s">
        <v>80</v>
      </c>
      <c r="B50" s="29">
        <f aca="true" t="shared" si="1" ref="B50:B61">C50</f>
        <v>0</v>
      </c>
      <c r="C50" s="29">
        <v>0</v>
      </c>
      <c r="D50" s="29"/>
      <c r="E50" s="29"/>
    </row>
    <row r="51" spans="1:5" ht="12.75">
      <c r="A51" s="28" t="s">
        <v>81</v>
      </c>
      <c r="B51" s="29">
        <f t="shared" si="1"/>
        <v>231653</v>
      </c>
      <c r="C51" s="29">
        <v>231653</v>
      </c>
      <c r="D51" s="29"/>
      <c r="E51" s="29"/>
    </row>
    <row r="52" spans="1:5" ht="12.75">
      <c r="A52" s="28" t="s">
        <v>104</v>
      </c>
      <c r="B52" s="29">
        <f t="shared" si="1"/>
        <v>0</v>
      </c>
      <c r="C52" s="62">
        <v>0</v>
      </c>
      <c r="D52" s="29"/>
      <c r="E52" s="29"/>
    </row>
    <row r="53" spans="1:5" ht="12.75">
      <c r="A53" s="28" t="s">
        <v>82</v>
      </c>
      <c r="B53" s="29">
        <f t="shared" si="1"/>
        <v>79493</v>
      </c>
      <c r="C53" s="29">
        <v>79493</v>
      </c>
      <c r="D53" s="29"/>
      <c r="E53" s="29"/>
    </row>
    <row r="54" spans="1:5" ht="25.5">
      <c r="A54" s="34" t="s">
        <v>105</v>
      </c>
      <c r="B54" s="29">
        <f t="shared" si="1"/>
        <v>0</v>
      </c>
      <c r="C54" s="62">
        <v>0</v>
      </c>
      <c r="D54" s="29"/>
      <c r="E54" s="29"/>
    </row>
    <row r="55" spans="1:5" ht="12.75">
      <c r="A55" s="34"/>
      <c r="B55" s="29">
        <f t="shared" si="1"/>
        <v>0</v>
      </c>
      <c r="C55" s="62"/>
      <c r="D55" s="29"/>
      <c r="E55" s="29"/>
    </row>
    <row r="56" spans="1:5" ht="12.75">
      <c r="A56" s="28" t="s">
        <v>103</v>
      </c>
      <c r="B56" s="29">
        <f t="shared" si="1"/>
        <v>0</v>
      </c>
      <c r="C56" s="62">
        <v>0</v>
      </c>
      <c r="D56" s="29"/>
      <c r="E56" s="29"/>
    </row>
    <row r="57" spans="1:5" ht="12.75">
      <c r="A57" s="28" t="s">
        <v>106</v>
      </c>
      <c r="B57" s="29">
        <f t="shared" si="1"/>
        <v>0</v>
      </c>
      <c r="C57" s="62">
        <v>0</v>
      </c>
      <c r="D57" s="29"/>
      <c r="E57" s="29"/>
    </row>
    <row r="58" spans="1:5" ht="12.75">
      <c r="A58" s="28" t="s">
        <v>107</v>
      </c>
      <c r="B58" s="29">
        <f t="shared" si="1"/>
        <v>0</v>
      </c>
      <c r="C58" s="62">
        <v>0</v>
      </c>
      <c r="D58" s="29"/>
      <c r="E58" s="29"/>
    </row>
    <row r="59" spans="1:5" ht="12.75">
      <c r="A59" s="28" t="s">
        <v>108</v>
      </c>
      <c r="B59" s="29">
        <f t="shared" si="1"/>
        <v>0</v>
      </c>
      <c r="C59" s="62">
        <v>0</v>
      </c>
      <c r="D59" s="29"/>
      <c r="E59" s="29"/>
    </row>
    <row r="60" spans="1:5" ht="25.5">
      <c r="A60" s="34" t="s">
        <v>110</v>
      </c>
      <c r="B60" s="29">
        <f t="shared" si="1"/>
        <v>0</v>
      </c>
      <c r="C60" s="62">
        <v>0</v>
      </c>
      <c r="D60" s="29"/>
      <c r="E60" s="29"/>
    </row>
    <row r="61" spans="1:5" ht="12.75">
      <c r="A61" s="40" t="s">
        <v>111</v>
      </c>
      <c r="B61" s="29">
        <f t="shared" si="1"/>
        <v>140</v>
      </c>
      <c r="C61" s="62">
        <v>140</v>
      </c>
      <c r="D61" s="29"/>
      <c r="E61" s="29"/>
    </row>
    <row r="62" spans="1:5" ht="12.75">
      <c r="A62" s="28"/>
      <c r="B62" s="38"/>
      <c r="C62" s="38"/>
      <c r="D62" s="29"/>
      <c r="E62" s="29"/>
    </row>
    <row r="63" spans="1:5" ht="12.75">
      <c r="A63" s="23" t="s">
        <v>83</v>
      </c>
      <c r="B63" s="27">
        <f>B64</f>
        <v>527847</v>
      </c>
      <c r="C63" s="27">
        <f>C64</f>
        <v>527847</v>
      </c>
      <c r="D63" s="24"/>
      <c r="E63" s="27"/>
    </row>
    <row r="64" spans="1:5" ht="12.75">
      <c r="A64" s="28" t="s">
        <v>84</v>
      </c>
      <c r="B64" s="29">
        <f>C64</f>
        <v>527847</v>
      </c>
      <c r="C64" s="29">
        <v>527847</v>
      </c>
      <c r="D64" s="29"/>
      <c r="E64" s="29"/>
    </row>
    <row r="65" spans="1:5" ht="12.75">
      <c r="A65" s="28"/>
      <c r="B65" s="38"/>
      <c r="C65" s="38"/>
      <c r="D65" s="28"/>
      <c r="E65" s="28"/>
    </row>
  </sheetData>
  <mergeCells count="10">
    <mergeCell ref="A47:A48"/>
    <mergeCell ref="B47:B48"/>
    <mergeCell ref="C47:E47"/>
    <mergeCell ref="A19:A20"/>
    <mergeCell ref="B19:B20"/>
    <mergeCell ref="C19:E19"/>
    <mergeCell ref="A3:A4"/>
    <mergeCell ref="B3:B4"/>
    <mergeCell ref="C3:D3"/>
    <mergeCell ref="A16:E18"/>
  </mergeCells>
  <printOptions/>
  <pageMargins left="0.75" right="0.25" top="1.5" bottom="0.42" header="0.18" footer="0.5"/>
  <pageSetup horizontalDpi="300" verticalDpi="300" orientation="portrait" r:id="rId1"/>
  <headerFooter alignWithMargins="0">
    <oddHeader>&amp;LS.C. CARBOCHIM S.A.
     PIATA 1 MAI nr. 3
      CLUJ-NAPOCA&amp;CSITUATIA CREANTELOR SI DATORIILOR
la data de 31 decembrie 2007
&amp;RNota 5
Anexa
pag. &amp;P
- lei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3">
      <selection activeCell="F13" sqref="F13"/>
    </sheetView>
  </sheetViews>
  <sheetFormatPr defaultColWidth="9.140625" defaultRowHeight="12.75"/>
  <cols>
    <col min="1" max="1" width="6.421875" style="10" customWidth="1"/>
    <col min="2" max="2" width="30.140625" style="0" customWidth="1"/>
    <col min="3" max="3" width="30.28125" style="0" customWidth="1"/>
    <col min="4" max="4" width="9.57421875" style="10" customWidth="1"/>
    <col min="5" max="5" width="10.7109375" style="0" customWidth="1"/>
  </cols>
  <sheetData>
    <row r="1" spans="1:6" ht="12.75">
      <c r="A1" s="8" t="s">
        <v>0</v>
      </c>
      <c r="B1" s="1" t="s">
        <v>8</v>
      </c>
      <c r="C1" s="1" t="s">
        <v>9</v>
      </c>
      <c r="D1" s="8" t="s">
        <v>10</v>
      </c>
      <c r="E1" s="1" t="s">
        <v>11</v>
      </c>
      <c r="F1" s="1" t="s">
        <v>11</v>
      </c>
    </row>
    <row r="2" spans="1:6" ht="12.75">
      <c r="A2" s="8">
        <v>1</v>
      </c>
      <c r="B2" s="2" t="s">
        <v>12</v>
      </c>
      <c r="C2" s="2"/>
      <c r="D2" s="8"/>
      <c r="E2" s="2" t="s">
        <v>146</v>
      </c>
      <c r="F2" s="2" t="s">
        <v>147</v>
      </c>
    </row>
    <row r="3" spans="2:6" ht="12.75">
      <c r="B3" t="s">
        <v>13</v>
      </c>
      <c r="C3" t="s">
        <v>14</v>
      </c>
      <c r="E3" s="42">
        <v>1.58</v>
      </c>
      <c r="F3">
        <v>1.68</v>
      </c>
    </row>
    <row r="4" spans="2:6" ht="25.5">
      <c r="B4" s="9" t="s">
        <v>15</v>
      </c>
      <c r="C4" s="18" t="s">
        <v>16</v>
      </c>
      <c r="E4" s="56">
        <v>0.66</v>
      </c>
      <c r="F4" s="65">
        <v>0.74</v>
      </c>
    </row>
    <row r="5" spans="1:5" ht="12.75">
      <c r="A5" s="8">
        <v>2</v>
      </c>
      <c r="B5" s="2" t="s">
        <v>17</v>
      </c>
      <c r="C5" s="2"/>
      <c r="D5" s="8"/>
      <c r="E5" s="41"/>
    </row>
    <row r="6" spans="2:6" ht="25.5">
      <c r="B6" s="9" t="s">
        <v>18</v>
      </c>
      <c r="C6" s="18" t="s">
        <v>19</v>
      </c>
      <c r="D6" s="10" t="s">
        <v>20</v>
      </c>
      <c r="E6" s="66">
        <v>0.0026</v>
      </c>
      <c r="F6" s="57">
        <v>0.0121</v>
      </c>
    </row>
    <row r="7" spans="2:6" ht="38.25">
      <c r="B7" s="18" t="s">
        <v>21</v>
      </c>
      <c r="C7" s="18" t="s">
        <v>22</v>
      </c>
      <c r="E7" s="56">
        <v>4.79</v>
      </c>
      <c r="F7" s="55">
        <v>1.39</v>
      </c>
    </row>
    <row r="8" spans="1:6" ht="25.5">
      <c r="A8" s="8">
        <v>3</v>
      </c>
      <c r="B8" s="6" t="s">
        <v>23</v>
      </c>
      <c r="C8" s="2"/>
      <c r="D8" s="8"/>
      <c r="E8" s="67"/>
      <c r="F8" s="55"/>
    </row>
    <row r="9" spans="2:6" ht="25.5">
      <c r="B9" s="19" t="s">
        <v>24</v>
      </c>
      <c r="C9" s="18" t="s">
        <v>25</v>
      </c>
      <c r="D9" s="10" t="s">
        <v>26</v>
      </c>
      <c r="E9" s="56">
        <v>86.72</v>
      </c>
      <c r="F9" s="55">
        <v>85.48</v>
      </c>
    </row>
    <row r="10" spans="2:6" ht="25.5">
      <c r="B10" s="19" t="s">
        <v>27</v>
      </c>
      <c r="C10" s="18" t="s">
        <v>28</v>
      </c>
      <c r="D10" s="10" t="s">
        <v>26</v>
      </c>
      <c r="E10" s="56">
        <v>46.72</v>
      </c>
      <c r="F10" s="55">
        <v>51.74</v>
      </c>
    </row>
    <row r="11" spans="2:6" ht="25.5">
      <c r="B11" s="19" t="s">
        <v>29</v>
      </c>
      <c r="C11" s="18" t="s">
        <v>30</v>
      </c>
      <c r="D11" s="10" t="s">
        <v>26</v>
      </c>
      <c r="E11" s="56">
        <v>64.39</v>
      </c>
      <c r="F11" s="55">
        <v>62.8</v>
      </c>
    </row>
    <row r="12" spans="2:6" ht="25.5">
      <c r="B12" s="19" t="s">
        <v>31</v>
      </c>
      <c r="C12" s="18" t="s">
        <v>32</v>
      </c>
      <c r="D12" s="10" t="s">
        <v>26</v>
      </c>
      <c r="E12" s="56">
        <v>48.18</v>
      </c>
      <c r="F12" s="55">
        <v>39.6</v>
      </c>
    </row>
    <row r="13" spans="2:6" ht="25.5">
      <c r="B13" s="19" t="s">
        <v>33</v>
      </c>
      <c r="C13" s="18" t="s">
        <v>34</v>
      </c>
      <c r="E13" s="56">
        <v>0.6</v>
      </c>
      <c r="F13" s="55">
        <v>0.59</v>
      </c>
    </row>
    <row r="14" spans="2:6" ht="25.5">
      <c r="B14" s="19" t="s">
        <v>35</v>
      </c>
      <c r="C14" s="18" t="s">
        <v>36</v>
      </c>
      <c r="E14" s="56">
        <v>0.46</v>
      </c>
      <c r="F14" s="55">
        <v>0.45</v>
      </c>
    </row>
    <row r="15" spans="1:6" ht="12.75">
      <c r="A15" s="8">
        <v>4</v>
      </c>
      <c r="B15" s="20" t="s">
        <v>37</v>
      </c>
      <c r="C15" s="17"/>
      <c r="D15" s="8"/>
      <c r="E15" s="67"/>
      <c r="F15" s="55"/>
    </row>
    <row r="16" spans="2:6" ht="38.25">
      <c r="B16" s="18" t="s">
        <v>38</v>
      </c>
      <c r="C16" s="18" t="s">
        <v>39</v>
      </c>
      <c r="E16" s="68">
        <v>0.04</v>
      </c>
      <c r="F16" s="55">
        <v>0.01</v>
      </c>
    </row>
    <row r="17" spans="2:6" ht="25.5">
      <c r="B17" s="18" t="s">
        <v>40</v>
      </c>
      <c r="C17" s="18" t="s">
        <v>41</v>
      </c>
      <c r="D17" s="10" t="s">
        <v>20</v>
      </c>
      <c r="E17" s="69">
        <v>0.0763</v>
      </c>
      <c r="F17" s="70">
        <v>0.0302</v>
      </c>
    </row>
    <row r="18" spans="1:6" ht="25.5">
      <c r="A18" s="8">
        <v>5</v>
      </c>
      <c r="B18" s="20" t="s">
        <v>42</v>
      </c>
      <c r="C18" s="17"/>
      <c r="D18" s="8"/>
      <c r="E18" s="67"/>
      <c r="F18" s="55"/>
    </row>
    <row r="19" spans="2:6" ht="38.25">
      <c r="B19" s="18" t="s">
        <v>43</v>
      </c>
      <c r="C19" s="18" t="s">
        <v>44</v>
      </c>
      <c r="D19" s="13" t="s">
        <v>45</v>
      </c>
      <c r="E19" s="68">
        <v>0.4</v>
      </c>
      <c r="F19" s="55">
        <v>0.04</v>
      </c>
    </row>
    <row r="20" ht="12.75">
      <c r="E20" s="43"/>
    </row>
  </sheetData>
  <printOptions gridLines="1"/>
  <pageMargins left="0.65" right="0.13" top="2" bottom="2.2" header="0.5" footer="1.33"/>
  <pageSetup horizontalDpi="300" verticalDpi="300" orientation="portrait" r:id="rId1"/>
  <headerFooter alignWithMargins="0">
    <oddHeader>&amp;LS.C. CARBOCHIM S.A.
      PIATA 1 MAI nr. 3
      CLUJ-NAPOCA&amp;C
PRINCIPALII INDICATORI ECONOMICO-FINANCIARI
la 31.12.2007&amp;RNota 9</oddHeader>
    <oddFooter>&amp;LDIRECTOR GENERAL
POPOVICIU VIOREL&amp;RDIRECTOR ECONOMIC
BARABULA MIHAELA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D5" sqref="D5"/>
    </sheetView>
  </sheetViews>
  <sheetFormatPr defaultColWidth="9.140625" defaultRowHeight="12.75"/>
  <cols>
    <col min="1" max="1" width="45.7109375" style="16" customWidth="1"/>
    <col min="2" max="2" width="8.7109375" style="10" customWidth="1"/>
    <col min="3" max="5" width="14.7109375" style="9" customWidth="1"/>
  </cols>
  <sheetData>
    <row r="1" spans="1:4" ht="12.75">
      <c r="A1" s="44"/>
      <c r="B1" s="45" t="s">
        <v>3</v>
      </c>
      <c r="C1" s="45" t="s">
        <v>4</v>
      </c>
      <c r="D1" s="46"/>
    </row>
    <row r="2" spans="1:5" ht="12.75">
      <c r="A2" s="21" t="s">
        <v>1</v>
      </c>
      <c r="B2" s="45">
        <v>0</v>
      </c>
      <c r="C2" s="45">
        <v>1</v>
      </c>
      <c r="D2" s="45">
        <v>2</v>
      </c>
      <c r="E2" s="8"/>
    </row>
    <row r="3" spans="1:4" ht="25.5">
      <c r="A3" s="44" t="s">
        <v>113</v>
      </c>
      <c r="B3" s="47"/>
      <c r="C3" s="45" t="s">
        <v>112</v>
      </c>
      <c r="D3" s="45" t="s">
        <v>134</v>
      </c>
    </row>
    <row r="4" spans="1:5" ht="12.75">
      <c r="A4" s="48" t="s">
        <v>114</v>
      </c>
      <c r="B4" s="47">
        <v>1</v>
      </c>
      <c r="C4" s="49">
        <v>29467228</v>
      </c>
      <c r="D4" s="49">
        <v>32335591</v>
      </c>
      <c r="E4" s="11"/>
    </row>
    <row r="5" spans="1:5" ht="12.75">
      <c r="A5" s="48" t="s">
        <v>115</v>
      </c>
      <c r="B5" s="50">
        <f>B4+1</f>
        <v>2</v>
      </c>
      <c r="C5" s="49">
        <v>-21715960</v>
      </c>
      <c r="D5" s="49">
        <v>-20917449.33</v>
      </c>
      <c r="E5" s="11"/>
    </row>
    <row r="6" spans="1:5" ht="12.75">
      <c r="A6" s="48" t="s">
        <v>116</v>
      </c>
      <c r="B6" s="50">
        <f>B5+1</f>
        <v>3</v>
      </c>
      <c r="C6" s="51">
        <v>-523831</v>
      </c>
      <c r="D6" s="51">
        <v>-546327</v>
      </c>
      <c r="E6" s="14"/>
    </row>
    <row r="7" spans="1:5" ht="25.5">
      <c r="A7" s="48" t="s">
        <v>117</v>
      </c>
      <c r="B7" s="50">
        <f>B6+1</f>
        <v>4</v>
      </c>
      <c r="C7" s="51">
        <v>-6861443</v>
      </c>
      <c r="D7" s="51">
        <v>-9417900</v>
      </c>
      <c r="E7" s="14"/>
    </row>
    <row r="8" spans="1:5" ht="12.75">
      <c r="A8" s="48" t="s">
        <v>118</v>
      </c>
      <c r="B8" s="50">
        <f>B7+1</f>
        <v>5</v>
      </c>
      <c r="C8" s="49">
        <v>0</v>
      </c>
      <c r="D8" s="49">
        <v>0</v>
      </c>
      <c r="E8" s="11"/>
    </row>
    <row r="9" spans="1:5" ht="12.75">
      <c r="A9" s="44" t="s">
        <v>119</v>
      </c>
      <c r="B9" s="45">
        <f>B8+1</f>
        <v>6</v>
      </c>
      <c r="C9" s="52">
        <v>365994</v>
      </c>
      <c r="D9" s="52">
        <f>D4+D5+D6+D7</f>
        <v>1453914.6700000018</v>
      </c>
      <c r="E9" s="12"/>
    </row>
    <row r="10" spans="1:4" ht="12.75">
      <c r="A10" s="44" t="s">
        <v>121</v>
      </c>
      <c r="B10" s="47"/>
      <c r="C10" s="46"/>
      <c r="D10" s="46"/>
    </row>
    <row r="11" spans="1:5" ht="12.75">
      <c r="A11" s="48" t="s">
        <v>120</v>
      </c>
      <c r="B11" s="47">
        <f>B9+1</f>
        <v>7</v>
      </c>
      <c r="C11" s="51">
        <v>0</v>
      </c>
      <c r="D11" s="51">
        <v>0</v>
      </c>
      <c r="E11" s="14"/>
    </row>
    <row r="12" spans="1:5" ht="12.75">
      <c r="A12" s="48" t="s">
        <v>122</v>
      </c>
      <c r="B12" s="47">
        <f>B11+1</f>
        <v>8</v>
      </c>
      <c r="C12" s="49">
        <v>-1148100</v>
      </c>
      <c r="D12" s="49">
        <v>-1524365</v>
      </c>
      <c r="E12" s="11"/>
    </row>
    <row r="13" spans="1:5" ht="12.75">
      <c r="A13" s="48" t="s">
        <v>123</v>
      </c>
      <c r="B13" s="47">
        <f aca="true" t="shared" si="0" ref="B13:B26">B12+1</f>
        <v>9</v>
      </c>
      <c r="C13" s="51">
        <v>212995</v>
      </c>
      <c r="D13" s="51">
        <v>212157</v>
      </c>
      <c r="E13" s="14"/>
    </row>
    <row r="14" spans="1:5" ht="12.75">
      <c r="A14" s="48" t="s">
        <v>124</v>
      </c>
      <c r="B14" s="47">
        <f t="shared" si="0"/>
        <v>10</v>
      </c>
      <c r="C14" s="51">
        <v>4888</v>
      </c>
      <c r="D14" s="51">
        <v>6213</v>
      </c>
      <c r="E14" s="14"/>
    </row>
    <row r="15" spans="1:5" ht="12.75">
      <c r="A15" s="48" t="s">
        <v>125</v>
      </c>
      <c r="B15" s="47">
        <f t="shared" si="0"/>
        <v>11</v>
      </c>
      <c r="C15" s="51">
        <v>0</v>
      </c>
      <c r="D15" s="51">
        <v>0</v>
      </c>
      <c r="E15" s="14"/>
    </row>
    <row r="16" spans="1:5" ht="12.75">
      <c r="A16" s="44" t="s">
        <v>126</v>
      </c>
      <c r="B16" s="53">
        <f>B15+1</f>
        <v>12</v>
      </c>
      <c r="C16" s="54">
        <v>-930217</v>
      </c>
      <c r="D16" s="54">
        <f>D11+D12+D13+D14+D15</f>
        <v>-1305995</v>
      </c>
      <c r="E16" s="15"/>
    </row>
    <row r="17" spans="1:4" ht="12.75">
      <c r="A17" s="44" t="s">
        <v>127</v>
      </c>
      <c r="B17" s="53" t="s">
        <v>2</v>
      </c>
      <c r="C17" s="54"/>
      <c r="D17" s="46"/>
    </row>
    <row r="18" spans="1:5" ht="12.75">
      <c r="A18" s="48" t="s">
        <v>128</v>
      </c>
      <c r="B18" s="47">
        <f>B16+1</f>
        <v>13</v>
      </c>
      <c r="C18" s="51">
        <v>0</v>
      </c>
      <c r="D18" s="51">
        <v>0</v>
      </c>
      <c r="E18" s="14"/>
    </row>
    <row r="19" spans="1:5" ht="12.75">
      <c r="A19" s="48" t="s">
        <v>129</v>
      </c>
      <c r="B19" s="47">
        <f t="shared" si="0"/>
        <v>14</v>
      </c>
      <c r="C19" s="51">
        <v>15692183</v>
      </c>
      <c r="D19" s="51">
        <v>35995410</v>
      </c>
      <c r="E19" s="14"/>
    </row>
    <row r="20" spans="1:5" ht="12.75">
      <c r="A20" s="48" t="s">
        <v>130</v>
      </c>
      <c r="B20" s="47">
        <f t="shared" si="0"/>
        <v>15</v>
      </c>
      <c r="C20" s="51">
        <v>-182530</v>
      </c>
      <c r="D20" s="51">
        <v>-188563</v>
      </c>
      <c r="E20" s="14"/>
    </row>
    <row r="21" spans="1:5" ht="12.75">
      <c r="A21" s="48" t="s">
        <v>131</v>
      </c>
      <c r="B21" s="47">
        <f t="shared" si="0"/>
        <v>16</v>
      </c>
      <c r="C21" s="51">
        <v>-192207</v>
      </c>
      <c r="D21" s="51">
        <v>-266390</v>
      </c>
      <c r="E21" s="14"/>
    </row>
    <row r="22" spans="1:5" ht="12.75">
      <c r="A22" s="48" t="s">
        <v>132</v>
      </c>
      <c r="B22" s="47">
        <f t="shared" si="0"/>
        <v>17</v>
      </c>
      <c r="C22" s="51">
        <v>-14865129</v>
      </c>
      <c r="D22" s="51">
        <v>-35513071</v>
      </c>
      <c r="E22" s="14"/>
    </row>
    <row r="23" spans="1:5" ht="12.75">
      <c r="A23" s="44" t="s">
        <v>133</v>
      </c>
      <c r="B23" s="53">
        <f t="shared" si="0"/>
        <v>18</v>
      </c>
      <c r="C23" s="54">
        <v>452317</v>
      </c>
      <c r="D23" s="54">
        <f>D18+D19+D20+D21+D22</f>
        <v>27386</v>
      </c>
      <c r="E23" s="15"/>
    </row>
    <row r="24" spans="1:5" ht="12.75">
      <c r="A24" s="44" t="s">
        <v>5</v>
      </c>
      <c r="B24" s="53">
        <f t="shared" si="0"/>
        <v>19</v>
      </c>
      <c r="C24" s="54">
        <v>-111906</v>
      </c>
      <c r="D24" s="54">
        <f>D9+D16+D23</f>
        <v>175305.6700000018</v>
      </c>
      <c r="E24" s="15"/>
    </row>
    <row r="25" spans="1:5" ht="12.75">
      <c r="A25" s="44" t="s">
        <v>6</v>
      </c>
      <c r="B25" s="53">
        <f t="shared" si="0"/>
        <v>20</v>
      </c>
      <c r="C25" s="54">
        <v>215749</v>
      </c>
      <c r="D25" s="52">
        <f>C26</f>
        <v>103843</v>
      </c>
      <c r="E25" s="12"/>
    </row>
    <row r="26" spans="1:5" ht="12.75">
      <c r="A26" s="44" t="s">
        <v>7</v>
      </c>
      <c r="B26" s="53">
        <f t="shared" si="0"/>
        <v>21</v>
      </c>
      <c r="C26" s="54">
        <v>103843</v>
      </c>
      <c r="D26" s="54">
        <f>D25+D24</f>
        <v>279148.6700000018</v>
      </c>
      <c r="E26" s="15"/>
    </row>
    <row r="30" ht="12.75">
      <c r="C30" s="11"/>
    </row>
    <row r="31" ht="12.75">
      <c r="C31" s="11"/>
    </row>
    <row r="32" ht="12.75">
      <c r="C32" s="11"/>
    </row>
    <row r="33" ht="12.75">
      <c r="C33" s="14"/>
    </row>
    <row r="34" ht="12.75">
      <c r="C34" s="14"/>
    </row>
    <row r="35" ht="12.75">
      <c r="C35" s="11"/>
    </row>
    <row r="36" ht="12.75">
      <c r="C36" s="11"/>
    </row>
    <row r="37" ht="12.75">
      <c r="C37" s="12"/>
    </row>
    <row r="39" ht="12.75">
      <c r="C39" s="14"/>
    </row>
    <row r="40" ht="12.75">
      <c r="C40" s="11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5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5"/>
    </row>
    <row r="53" ht="12.75">
      <c r="C53" s="15"/>
    </row>
    <row r="54" ht="12.75">
      <c r="C54" s="12"/>
    </row>
    <row r="55" ht="12.75">
      <c r="C55" s="15"/>
    </row>
  </sheetData>
  <printOptions gridLines="1"/>
  <pageMargins left="0.75" right="0.75" top="1.85" bottom="1.64" header="0.76" footer="0.85"/>
  <pageSetup horizontalDpi="300" verticalDpi="300" orientation="portrait" r:id="rId1"/>
  <headerFooter alignWithMargins="0">
    <oddHeader>&amp;LS.C. CARBOCHIM S.A.
    PIATA 1 MAI nr. 3
    CLUJ-NAPOCA&amp;CSITUATIA FLUXURILOR DE TREZORERIE
la data de 31 decembrie 2007&amp;RNota 12
-  lei -</oddHeader>
    <oddFooter>&amp;LDIRECTOR GENERAL
POPOVICIU VIOREL&amp;RDIRECTOR ECONOMIC
BARABULA MIHAELA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CARBOCHIM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onut</dc:creator>
  <cp:keywords/>
  <dc:description/>
  <cp:lastModifiedBy>Administrator</cp:lastModifiedBy>
  <cp:lastPrinted>2008-03-25T01:26:44Z</cp:lastPrinted>
  <dcterms:created xsi:type="dcterms:W3CDTF">2003-04-14T07:37:53Z</dcterms:created>
  <dcterms:modified xsi:type="dcterms:W3CDTF">2008-03-25T01:28:15Z</dcterms:modified>
  <cp:category/>
  <cp:version/>
  <cp:contentType/>
  <cp:contentStatus/>
</cp:coreProperties>
</file>